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F:\2022\Cutpoints\"/>
    </mc:Choice>
  </mc:AlternateContent>
  <xr:revisionPtr revIDLastSave="0" documentId="8_{E1B29A2E-454E-4756-9695-DB5469F9872B}" xr6:coauthVersionLast="46" xr6:coauthVersionMax="46" xr10:uidLastSave="{00000000-0000-0000-0000-000000000000}"/>
  <bookViews>
    <workbookView xWindow="57480" yWindow="405" windowWidth="25440" windowHeight="15390" xr2:uid="{00000000-000D-0000-FFFF-FFFF00000000}"/>
  </bookViews>
  <sheets>
    <sheet name="2022" sheetId="2" r:id="rId1"/>
    <sheet name="Cut Poin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2" l="1"/>
  <c r="J16" i="2" l="1"/>
  <c r="J5" i="2" l="1"/>
  <c r="K5" i="2" s="1"/>
  <c r="J9" i="2" l="1"/>
  <c r="H20" i="2"/>
  <c r="J13" i="2"/>
  <c r="K13" i="2" s="1"/>
  <c r="K16" i="2" l="1"/>
  <c r="J7" i="2"/>
  <c r="K7" i="2" s="1"/>
  <c r="K10" i="2"/>
  <c r="J8" i="2"/>
  <c r="K8" i="2" s="1"/>
  <c r="K9" i="2"/>
  <c r="J14" i="2"/>
  <c r="K14" i="2" s="1"/>
  <c r="J15" i="2"/>
  <c r="K15" i="2" s="1"/>
  <c r="J6" i="2"/>
  <c r="K6" i="2" s="1"/>
  <c r="J19" i="2"/>
  <c r="K19" i="2" s="1"/>
  <c r="J11" i="2"/>
  <c r="K11" i="2" s="1"/>
  <c r="J12" i="2"/>
  <c r="K12" i="2" s="1"/>
  <c r="J17" i="2"/>
  <c r="K17" i="2" s="1"/>
  <c r="J18" i="2"/>
  <c r="K18" i="2" s="1"/>
  <c r="K20" i="2" l="1"/>
  <c r="K21" i="2" s="1"/>
  <c r="J20" i="2" s="1"/>
</calcChain>
</file>

<file path=xl/sharedStrings.xml><?xml version="1.0" encoding="utf-8"?>
<sst xmlns="http://schemas.openxmlformats.org/spreadsheetml/2006/main" count="126" uniqueCount="58">
  <si>
    <t>Star Ratings Calculator</t>
  </si>
  <si>
    <t xml:space="preserve">For physicians/physician groups wanting to predict or calculate how improving certain measures will impact their overall star rating, BlueCross BlueShield of Tennessee (BCBST) has provided a calculator below to assist you in doing this. </t>
  </si>
  <si>
    <r>
      <t>To use the calculator, simply enter the current rates (</t>
    </r>
    <r>
      <rPr>
        <sz val="12"/>
        <color rgb="FFC00000"/>
        <rFont val="Calibri"/>
        <family val="2"/>
        <scheme val="minor"/>
      </rPr>
      <t>see note below</t>
    </r>
    <r>
      <rPr>
        <sz val="12"/>
        <color rgb="FFFF0000"/>
        <rFont val="Calibri"/>
        <family val="2"/>
        <scheme val="minor"/>
      </rPr>
      <t>)</t>
    </r>
    <r>
      <rPr>
        <sz val="12"/>
        <color theme="1"/>
        <rFont val="Calibri"/>
        <family val="2"/>
        <scheme val="minor"/>
      </rPr>
      <t xml:space="preserve"> for all measures in the Measure Rate column. The Stars Calculator will automatically calculate the star score for each measure and the overall star rating. To determine impact on improving any given measure, change the Measure Rate and notice the change to the Overall Star Rating. </t>
    </r>
  </si>
  <si>
    <t>Measure Name</t>
  </si>
  <si>
    <t>General Trend</t>
  </si>
  <si>
    <t>Measure Weight*</t>
  </si>
  <si>
    <t>Measure Rate**</t>
  </si>
  <si>
    <t>Star Score</t>
  </si>
  <si>
    <t>Breast Cancer Screening</t>
  </si>
  <si>
    <t>Higher is better</t>
  </si>
  <si>
    <t>Colorectal Cancer Screening</t>
  </si>
  <si>
    <t>Medication Adherence for Cholesterol (Statins)</t>
  </si>
  <si>
    <t>Medication Reconciliation Post-Discharge</t>
  </si>
  <si>
    <t>Osteoporosis Management in Women Who Had a Fracture</t>
  </si>
  <si>
    <t>Plan All-Cause Readmissions</t>
  </si>
  <si>
    <t>Lower is better</t>
  </si>
  <si>
    <t>Overall Star Rating</t>
  </si>
  <si>
    <t>* Replace Weight with Zero if there are no members in the denominator</t>
  </si>
  <si>
    <t>**Enter whole numbers only</t>
  </si>
  <si>
    <r>
      <rPr>
        <b/>
        <sz val="12"/>
        <color theme="4" tint="-0.249977111117893"/>
        <rFont val="Calibri"/>
        <family val="2"/>
        <scheme val="minor"/>
      </rPr>
      <t>Note:</t>
    </r>
    <r>
      <rPr>
        <sz val="12"/>
        <color theme="4" tint="-0.249977111117893"/>
        <rFont val="Calibri"/>
        <family val="2"/>
        <scheme val="minor"/>
      </rPr>
      <t xml:space="preserve"> To find your current rates, log into Availity®and navigate to the Quality Care Rewards application. On the Home page, search for your contract name, then select Medicare Advantage in the Scorecards section.</t>
    </r>
  </si>
  <si>
    <t>Controlling High Blood Pressure</t>
  </si>
  <si>
    <t>Comprehensive Diabetes Care – Retinal Eye Exam Performed</t>
  </si>
  <si>
    <t>Comprehensive Diabetes Care - HbA1c Testing and Control (&lt;=8.9%)</t>
  </si>
  <si>
    <t>Medication Adherence for Hypertension (RASA)</t>
  </si>
  <si>
    <t>Medication Adherence for Diabetes (OAD)</t>
  </si>
  <si>
    <t xml:space="preserve">Statin Therapy for Patients with Cardiovascular Disease </t>
  </si>
  <si>
    <t>Statin Use in Persons with Diabetes</t>
  </si>
  <si>
    <t>1 Star</t>
  </si>
  <si>
    <t>2 Star</t>
  </si>
  <si>
    <t>3 Star</t>
  </si>
  <si>
    <t>4 Star</t>
  </si>
  <si>
    <t>5 Star</t>
  </si>
  <si>
    <t>Points Earned (Weight x Star Score)</t>
  </si>
  <si>
    <t>&lt;51%</t>
  </si>
  <si>
    <t>Member Experience - CAHPS</t>
  </si>
  <si>
    <t>Member Experience - HOS</t>
  </si>
  <si>
    <t>&lt;83%</t>
  </si>
  <si>
    <t>&lt;80%</t>
  </si>
  <si>
    <t>&gt;12%</t>
  </si>
  <si>
    <t>Care Coordination</t>
  </si>
  <si>
    <t>Getting Appointments &amp; Care Quickly</t>
  </si>
  <si>
    <t>Improving Bladder Control</t>
  </si>
  <si>
    <t>Reducing the Risk of Falling</t>
  </si>
  <si>
    <t>Measure Weight</t>
  </si>
  <si>
    <t>&lt;45%</t>
  </si>
  <si>
    <t>&lt;81%</t>
  </si>
  <si>
    <t>&lt;79%</t>
  </si>
  <si>
    <t>&lt;47%</t>
  </si>
  <si>
    <t>&lt;54%</t>
  </si>
  <si>
    <t>&lt;57%</t>
  </si>
  <si>
    <t>&lt;44%</t>
  </si>
  <si>
    <t>&lt;84%</t>
  </si>
  <si>
    <t>&lt;76%</t>
  </si>
  <si>
    <t>&lt;46%</t>
  </si>
  <si>
    <t>&lt;53%</t>
  </si>
  <si>
    <t>&lt;32%</t>
  </si>
  <si>
    <t>&lt;50%</t>
  </si>
  <si>
    <t>Transitions of Care (TRC)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</si>
</sst>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
    <numFmt numFmtId="165" formatCode="0.0"/>
  </numFmts>
  <fonts count="17" x14ac:knownFonts="1">
    <font>
      <sz val="11"/>
      <color theme="1"/>
      <name val="Calibri"/>
      <family val="2"/>
      <scheme val="minor"/>
    </font>
    <font>
      <sz val="12"/>
      <color theme="1"/>
      <name val="Calibri"/>
      <family val="2"/>
      <scheme val="minor"/>
    </font>
    <font>
      <sz val="12"/>
      <color theme="1"/>
      <name val="Calibri"/>
      <family val="2"/>
      <scheme val="minor"/>
    </font>
    <font>
      <sz val="10"/>
      <name val="Calibri"/>
      <family val="2"/>
      <scheme val="minor"/>
    </font>
    <font>
      <sz val="10"/>
      <color theme="1"/>
      <name val="Calibri"/>
      <family val="2"/>
      <scheme val="minor"/>
    </font>
    <font>
      <sz val="11"/>
      <color theme="1"/>
      <name val="Calibri"/>
      <family val="2"/>
      <scheme val="minor"/>
    </font>
    <font>
      <b/>
      <sz val="22"/>
      <color rgb="FF4F81BC"/>
      <name val="Calibri"/>
      <family val="2"/>
      <scheme val="minor"/>
    </font>
    <font>
      <sz val="12"/>
      <color theme="4" tint="-0.249977111117893"/>
      <name val="Calibri"/>
      <family val="2"/>
      <scheme val="minor"/>
    </font>
    <font>
      <b/>
      <sz val="12"/>
      <color theme="4" tint="-0.249977111117893"/>
      <name val="Calibri"/>
      <family val="2"/>
      <scheme val="minor"/>
    </font>
    <font>
      <sz val="12"/>
      <color rgb="FFFF0000"/>
      <name val="Calibri"/>
      <family val="2"/>
      <scheme val="minor"/>
    </font>
    <font>
      <b/>
      <sz val="10.5"/>
      <color theme="1"/>
      <name val="Calibri"/>
      <family val="2"/>
      <scheme val="minor"/>
    </font>
    <font>
      <b/>
      <sz val="10.5"/>
      <name val="Calibri"/>
      <family val="2"/>
      <scheme val="minor"/>
    </font>
    <font>
      <sz val="10.5"/>
      <color theme="1"/>
      <name val="Calibri"/>
      <family val="2"/>
      <scheme val="minor"/>
    </font>
    <font>
      <b/>
      <sz val="9"/>
      <color theme="1"/>
      <name val="Calibri"/>
      <family val="2"/>
      <scheme val="minor"/>
    </font>
    <font>
      <sz val="12"/>
      <color rgb="FFC00000"/>
      <name val="Calibri"/>
      <family val="2"/>
      <scheme val="minor"/>
    </font>
    <font>
      <b/>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95B3D7"/>
        <bgColor indexed="64"/>
      </patternFill>
    </fill>
    <fill>
      <patternFill patternType="solid">
        <fgColor theme="0" tint="-0.14999847407452621"/>
        <bgColor indexed="64"/>
      </patternFill>
    </fill>
    <fill>
      <patternFill patternType="solid">
        <fgColor theme="5" tint="0.39997558519241921"/>
        <bgColor indexed="64"/>
      </patternFill>
    </fill>
  </fills>
  <borders count="43">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2">
    <xf numFmtId="0" fontId="0" fillId="0" borderId="0"/>
    <xf numFmtId="9" fontId="5" fillId="0" borderId="0" applyFont="0" applyFill="0" applyBorder="0" applyAlignment="0" applyProtection="0"/>
  </cellStyleXfs>
  <cellXfs count="87">
    <xf numFmtId="0" fontId="0" fillId="0" borderId="0" xfId="0"/>
    <xf numFmtId="0" fontId="0" fillId="0" borderId="0" xfId="0" applyAlignment="1" applyProtection="1">
      <alignment horizontal="center"/>
      <protection locked="0"/>
    </xf>
    <xf numFmtId="0" fontId="3" fillId="0" borderId="3" xfId="0" applyFont="1" applyFill="1" applyBorder="1" applyAlignment="1" applyProtection="1">
      <alignment horizontal="center" vertical="center"/>
    </xf>
    <xf numFmtId="0" fontId="0" fillId="0" borderId="0" xfId="0" applyAlignment="1" applyProtection="1">
      <protection locked="0"/>
    </xf>
    <xf numFmtId="0" fontId="0" fillId="0" borderId="0" xfId="0" applyAlignment="1" applyProtection="1">
      <alignment horizontal="center" wrapText="1"/>
      <protection locked="0"/>
    </xf>
    <xf numFmtId="9" fontId="0" fillId="0" borderId="3" xfId="1" applyNumberFormat="1" applyFont="1" applyBorder="1" applyAlignment="1" applyProtection="1">
      <alignment horizontal="center" vertical="center" wrapText="1"/>
      <protection locked="0"/>
    </xf>
    <xf numFmtId="9" fontId="0" fillId="0" borderId="3" xfId="0" applyNumberFormat="1" applyBorder="1" applyAlignment="1" applyProtection="1">
      <alignment horizontal="center" wrapText="1"/>
      <protection locked="0"/>
    </xf>
    <xf numFmtId="164" fontId="0" fillId="0" borderId="0" xfId="0" applyNumberFormat="1" applyFont="1" applyBorder="1" applyAlignment="1" applyProtection="1">
      <alignment horizontal="center"/>
      <protection locked="0"/>
    </xf>
    <xf numFmtId="0" fontId="0" fillId="0" borderId="0" xfId="0" applyFont="1" applyFill="1" applyBorder="1" applyAlignment="1" applyProtection="1">
      <alignment vertical="center"/>
      <protection locked="0"/>
    </xf>
    <xf numFmtId="9" fontId="0" fillId="3" borderId="3" xfId="1" applyNumberFormat="1" applyFont="1" applyFill="1" applyBorder="1" applyAlignment="1" applyProtection="1">
      <alignment horizontal="center" vertical="center" wrapText="1"/>
      <protection locked="0"/>
    </xf>
    <xf numFmtId="1"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xf>
    <xf numFmtId="9" fontId="4" fillId="5" borderId="6" xfId="1" applyFont="1" applyFill="1" applyBorder="1" applyAlignment="1">
      <alignment horizontal="center" vertical="center" wrapText="1"/>
    </xf>
    <xf numFmtId="9" fontId="4" fillId="5" borderId="8" xfId="1" applyFont="1" applyFill="1" applyBorder="1" applyAlignment="1">
      <alignment horizontal="center" vertical="center" wrapText="1"/>
    </xf>
    <xf numFmtId="1" fontId="3" fillId="0" borderId="3" xfId="0" applyNumberFormat="1" applyFont="1" applyFill="1" applyBorder="1" applyAlignment="1" applyProtection="1">
      <alignment horizontal="center" vertical="center"/>
    </xf>
    <xf numFmtId="0" fontId="12" fillId="0" borderId="0" xfId="0" applyFont="1" applyAlignment="1" applyProtection="1">
      <protection locked="0"/>
    </xf>
    <xf numFmtId="0" fontId="3" fillId="0" borderId="4" xfId="0" applyFont="1" applyFill="1" applyBorder="1" applyAlignment="1" applyProtection="1">
      <alignment horizontal="center" vertical="center"/>
    </xf>
    <xf numFmtId="0" fontId="0" fillId="0" borderId="0" xfId="0" applyAlignment="1" applyProtection="1">
      <alignment wrapText="1"/>
      <protection locked="0"/>
    </xf>
    <xf numFmtId="9" fontId="4" fillId="5" borderId="5" xfId="1" applyFont="1" applyFill="1" applyBorder="1" applyAlignment="1">
      <alignment horizontal="center" vertical="center" wrapText="1"/>
    </xf>
    <xf numFmtId="9" fontId="4" fillId="5" borderId="7" xfId="1" applyFont="1" applyFill="1" applyBorder="1" applyAlignment="1">
      <alignment horizontal="center" vertical="center" wrapText="1"/>
    </xf>
    <xf numFmtId="0" fontId="0" fillId="0" borderId="9" xfId="0" applyBorder="1" applyAlignment="1" applyProtection="1">
      <alignment horizontal="center" vertical="center"/>
      <protection locked="0"/>
    </xf>
    <xf numFmtId="0" fontId="10" fillId="4" borderId="11" xfId="0" applyFont="1" applyFill="1" applyBorder="1" applyAlignment="1" applyProtection="1">
      <alignment horizontal="center" vertical="center"/>
    </xf>
    <xf numFmtId="0" fontId="13" fillId="4" borderId="4"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left"/>
    </xf>
    <xf numFmtId="1" fontId="0" fillId="0" borderId="1" xfId="0" applyNumberFormat="1" applyFont="1" applyBorder="1" applyAlignment="1" applyProtection="1">
      <alignment horizontal="center" wrapText="1"/>
    </xf>
    <xf numFmtId="9" fontId="0" fillId="2" borderId="1" xfId="0" applyNumberFormat="1" applyFill="1" applyBorder="1" applyAlignment="1" applyProtection="1">
      <alignment horizontal="center" wrapText="1"/>
    </xf>
    <xf numFmtId="0" fontId="0" fillId="0" borderId="14" xfId="0" applyFont="1" applyBorder="1" applyAlignment="1" applyProtection="1">
      <alignment horizontal="center"/>
      <protection locked="0"/>
    </xf>
    <xf numFmtId="9" fontId="16" fillId="5" borderId="6" xfId="1" applyFont="1" applyFill="1" applyBorder="1" applyAlignment="1">
      <alignment horizontal="center" vertical="center" wrapText="1"/>
    </xf>
    <xf numFmtId="1" fontId="16" fillId="0" borderId="3" xfId="0" applyNumberFormat="1" applyFont="1" applyFill="1" applyBorder="1" applyAlignment="1" applyProtection="1">
      <alignment horizontal="center" vertical="center" wrapText="1"/>
      <protection locked="0"/>
    </xf>
    <xf numFmtId="9" fontId="0" fillId="0" borderId="3" xfId="0" applyNumberFormat="1" applyFill="1" applyBorder="1" applyAlignment="1" applyProtection="1">
      <alignment horizontal="center" wrapText="1"/>
      <protection locked="0"/>
    </xf>
    <xf numFmtId="0" fontId="4" fillId="0" borderId="2" xfId="0" applyFont="1" applyFill="1" applyBorder="1" applyAlignment="1" applyProtection="1">
      <alignment horizontal="right" vertical="center"/>
    </xf>
    <xf numFmtId="0" fontId="11" fillId="2" borderId="14" xfId="0" applyFont="1" applyFill="1" applyBorder="1" applyAlignment="1" applyProtection="1">
      <alignment horizontal="right"/>
    </xf>
    <xf numFmtId="165" fontId="4" fillId="0" borderId="1" xfId="0" applyNumberFormat="1" applyFont="1" applyFill="1" applyBorder="1" applyAlignment="1" applyProtection="1">
      <alignment horizontal="center" vertical="center"/>
    </xf>
    <xf numFmtId="0" fontId="4" fillId="0" borderId="10" xfId="0" applyFont="1" applyBorder="1" applyAlignment="1">
      <alignment horizontal="right" vertical="center"/>
    </xf>
    <xf numFmtId="0" fontId="4" fillId="0" borderId="2" xfId="0" applyFont="1" applyBorder="1" applyAlignment="1">
      <alignment horizontal="right" vertical="center"/>
    </xf>
    <xf numFmtId="0" fontId="4" fillId="6" borderId="2" xfId="0" applyFont="1" applyFill="1" applyBorder="1" applyAlignment="1" applyProtection="1">
      <alignment horizontal="right" vertical="center"/>
    </xf>
    <xf numFmtId="0" fontId="0" fillId="0" borderId="0" xfId="0" applyBorder="1" applyAlignment="1" applyProtection="1">
      <alignment horizontal="center" wrapText="1"/>
      <protection locked="0"/>
    </xf>
    <xf numFmtId="164" fontId="15" fillId="0" borderId="15" xfId="0" applyNumberFormat="1" applyFont="1" applyBorder="1" applyAlignment="1" applyProtection="1">
      <alignment horizontal="center" vertical="center"/>
      <protection locked="0"/>
    </xf>
    <xf numFmtId="0" fontId="0" fillId="0" borderId="0" xfId="0" applyAlignment="1">
      <alignment horizontal="left"/>
    </xf>
    <xf numFmtId="0" fontId="10" fillId="4" borderId="19" xfId="0" applyFont="1" applyFill="1" applyBorder="1" applyAlignment="1" applyProtection="1">
      <alignment horizontal="left" vertical="center"/>
    </xf>
    <xf numFmtId="0" fontId="10" fillId="4"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4" fillId="0" borderId="22" xfId="0" applyFont="1" applyFill="1" applyBorder="1" applyAlignment="1" applyProtection="1">
      <alignment horizontal="left" vertical="center" indent="5"/>
    </xf>
    <xf numFmtId="0" fontId="4" fillId="0" borderId="24" xfId="0" applyFont="1" applyFill="1" applyBorder="1" applyAlignment="1" applyProtection="1">
      <alignment horizontal="left" vertical="center"/>
    </xf>
    <xf numFmtId="9" fontId="4" fillId="5" borderId="25" xfId="1" applyFont="1" applyFill="1" applyBorder="1" applyAlignment="1">
      <alignment horizontal="center" vertical="center" wrapText="1"/>
    </xf>
    <xf numFmtId="0" fontId="3" fillId="0" borderId="1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1" fontId="4" fillId="0" borderId="27" xfId="0" applyNumberFormat="1" applyFont="1" applyFill="1" applyBorder="1" applyAlignment="1" applyProtection="1">
      <alignment horizontal="center" vertical="center" wrapText="1"/>
      <protection locked="0"/>
    </xf>
    <xf numFmtId="1" fontId="16" fillId="0" borderId="27" xfId="0" applyNumberFormat="1" applyFont="1" applyFill="1" applyBorder="1" applyAlignment="1" applyProtection="1">
      <alignment horizontal="center" vertical="center" wrapText="1"/>
      <protection locked="0"/>
    </xf>
    <xf numFmtId="1" fontId="4" fillId="0" borderId="27" xfId="1" applyNumberFormat="1" applyFont="1" applyFill="1" applyBorder="1" applyAlignment="1">
      <alignment horizontal="center" vertical="center" wrapText="1"/>
    </xf>
    <xf numFmtId="1" fontId="4" fillId="0" borderId="28" xfId="1" applyNumberFormat="1" applyFont="1" applyFill="1" applyBorder="1" applyAlignment="1">
      <alignment horizontal="center" vertical="center" wrapText="1"/>
    </xf>
    <xf numFmtId="0" fontId="13" fillId="4" borderId="29" xfId="0" applyFont="1" applyFill="1" applyBorder="1" applyAlignment="1" applyProtection="1">
      <alignment horizontal="center" vertical="center" wrapText="1"/>
    </xf>
    <xf numFmtId="9" fontId="4" fillId="5" borderId="30" xfId="1" applyFont="1" applyFill="1" applyBorder="1" applyAlignment="1">
      <alignment horizontal="center" vertical="center" wrapText="1"/>
    </xf>
    <xf numFmtId="9" fontId="4" fillId="5" borderId="31" xfId="1" applyFont="1" applyFill="1" applyBorder="1" applyAlignment="1">
      <alignment horizontal="center" vertical="center" wrapText="1"/>
    </xf>
    <xf numFmtId="9" fontId="4" fillId="5" borderId="32" xfId="1" applyFont="1" applyFill="1" applyBorder="1" applyAlignment="1">
      <alignment horizontal="center" vertical="center" wrapText="1"/>
    </xf>
    <xf numFmtId="9" fontId="4" fillId="5" borderId="33" xfId="1" applyFont="1" applyFill="1" applyBorder="1" applyAlignment="1">
      <alignment horizontal="center" vertical="center" wrapText="1"/>
    </xf>
    <xf numFmtId="9" fontId="4" fillId="5" borderId="34" xfId="1" applyFont="1" applyFill="1" applyBorder="1" applyAlignment="1">
      <alignment horizontal="center" vertical="center" wrapText="1"/>
    </xf>
    <xf numFmtId="9" fontId="4" fillId="5" borderId="35" xfId="1" applyFont="1" applyFill="1" applyBorder="1" applyAlignment="1">
      <alignment horizontal="center" vertical="center" wrapText="1"/>
    </xf>
    <xf numFmtId="9" fontId="4" fillId="5" borderId="36" xfId="1" applyFont="1" applyFill="1" applyBorder="1" applyAlignment="1">
      <alignment horizontal="center" vertical="center" wrapText="1"/>
    </xf>
    <xf numFmtId="9" fontId="16" fillId="5" borderId="34" xfId="1" applyFont="1" applyFill="1" applyBorder="1" applyAlignment="1">
      <alignment horizontal="center" vertical="center" wrapText="1"/>
    </xf>
    <xf numFmtId="9" fontId="4" fillId="5" borderId="34" xfId="1" applyFont="1" applyFill="1" applyBorder="1" applyAlignment="1">
      <alignment horizontal="center" vertical="center" wrapText="1"/>
    </xf>
    <xf numFmtId="9" fontId="4" fillId="5" borderId="38" xfId="1" applyFont="1" applyFill="1" applyBorder="1" applyAlignment="1">
      <alignment horizontal="center" vertical="center" wrapText="1"/>
    </xf>
    <xf numFmtId="9" fontId="4" fillId="5" borderId="39" xfId="1" applyFont="1" applyFill="1" applyBorder="1" applyAlignment="1">
      <alignment horizontal="center" vertical="center" wrapText="1"/>
    </xf>
    <xf numFmtId="0" fontId="10" fillId="4" borderId="20" xfId="0" applyFont="1" applyFill="1" applyBorder="1" applyAlignment="1" applyProtection="1">
      <alignment horizontal="center" vertical="center"/>
    </xf>
    <xf numFmtId="0" fontId="4" fillId="0" borderId="16" xfId="0" applyFont="1" applyFill="1" applyBorder="1" applyAlignment="1" applyProtection="1">
      <alignment vertical="center"/>
    </xf>
    <xf numFmtId="0" fontId="3" fillId="0" borderId="1" xfId="0" applyFont="1" applyFill="1" applyBorder="1" applyAlignment="1" applyProtection="1">
      <alignment horizontal="center" vertical="center"/>
    </xf>
    <xf numFmtId="9" fontId="4" fillId="5" borderId="7" xfId="0" applyNumberFormat="1" applyFont="1" applyFill="1" applyBorder="1" applyAlignment="1" applyProtection="1">
      <alignment horizontal="center" vertical="center" wrapText="1"/>
      <protection locked="0"/>
    </xf>
    <xf numFmtId="9" fontId="4" fillId="5" borderId="8" xfId="0" applyNumberFormat="1"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xf>
    <xf numFmtId="0" fontId="6" fillId="0" borderId="0" xfId="0" applyFont="1" applyAlignment="1">
      <alignment horizontal="center" vertical="center"/>
    </xf>
    <xf numFmtId="0" fontId="2" fillId="0" borderId="0" xfId="0" applyFont="1" applyAlignment="1">
      <alignment vertical="top" wrapText="1"/>
    </xf>
    <xf numFmtId="0" fontId="7" fillId="0" borderId="0" xfId="0" applyFont="1" applyBorder="1" applyAlignment="1">
      <alignment horizontal="left" vertical="center" wrapText="1"/>
    </xf>
    <xf numFmtId="9" fontId="4" fillId="5" borderId="37" xfId="1" applyFont="1" applyFill="1" applyBorder="1" applyAlignment="1">
      <alignment horizontal="center" vertical="center" wrapText="1"/>
    </xf>
    <xf numFmtId="9" fontId="4" fillId="5" borderId="18" xfId="1" applyFont="1" applyFill="1" applyBorder="1" applyAlignment="1">
      <alignment horizontal="center" vertical="center" wrapText="1"/>
    </xf>
    <xf numFmtId="9" fontId="4" fillId="5" borderId="34" xfId="1" applyFont="1" applyFill="1" applyBorder="1" applyAlignment="1">
      <alignment horizontal="center" vertical="center" wrapText="1"/>
    </xf>
    <xf numFmtId="1" fontId="4" fillId="0" borderId="40" xfId="0" applyNumberFormat="1" applyFont="1" applyFill="1" applyBorder="1" applyAlignment="1" applyProtection="1">
      <alignment horizontal="center" vertical="center" wrapText="1"/>
      <protection locked="0"/>
    </xf>
    <xf numFmtId="1" fontId="4" fillId="0" borderId="42" xfId="0" applyNumberFormat="1" applyFont="1" applyFill="1" applyBorder="1" applyAlignment="1" applyProtection="1">
      <alignment horizontal="center" vertical="center" wrapText="1"/>
      <protection locked="0"/>
    </xf>
    <xf numFmtId="1" fontId="4" fillId="0" borderId="41" xfId="0" applyNumberFormat="1" applyFont="1" applyFill="1" applyBorder="1" applyAlignment="1" applyProtection="1">
      <alignment horizontal="center" vertical="center" wrapText="1"/>
      <protection locked="0"/>
    </xf>
  </cellXfs>
  <cellStyles count="2">
    <cellStyle name="Normal" xfId="0" builtinId="0"/>
    <cellStyle name="Percent" xfId="1" builtinId="5"/>
  </cellStyles>
  <dxfs count="22">
    <dxf>
      <font>
        <b/>
        <i val="0"/>
        <strike val="0"/>
        <condense val="0"/>
        <extend val="0"/>
        <outline val="0"/>
        <shadow val="0"/>
        <u val="none"/>
        <vertAlign val="baseline"/>
        <sz val="11"/>
        <color theme="1"/>
        <name val="Calibri"/>
        <family val="2"/>
        <scheme val="minor"/>
      </font>
      <numFmt numFmtId="164" formatCode="0.000"/>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Calibri"/>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medium">
          <color rgb="FF000000"/>
        </right>
        <top style="medium">
          <color rgb="FF000000"/>
        </top>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medium">
          <color rgb="FF000000"/>
        </right>
        <top style="medium">
          <color rgb="FF000000"/>
        </top>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medium">
          <color rgb="FF000000"/>
        </right>
        <top style="medium">
          <color rgb="FF000000"/>
        </top>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medium">
          <color rgb="FF000000"/>
        </right>
        <top style="medium">
          <color rgb="FF000000"/>
        </top>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rgb="FF000000"/>
        </left>
        <right style="medium">
          <color rgb="FF000000"/>
        </right>
        <top style="medium">
          <color rgb="FF000000"/>
        </top>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ttom style="thin">
          <color indexed="64"/>
        </bottom>
      </border>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K21" totalsRowCount="1" tableBorderDxfId="21">
  <autoFilter ref="A4:K20" xr:uid="{00000000-0009-0000-0100-000001000000}"/>
  <tableColumns count="11">
    <tableColumn id="1" xr3:uid="{00000000-0010-0000-0000-000001000000}" name="Measure Name" dataDxfId="20" totalsRowDxfId="19"/>
    <tableColumn id="2" xr3:uid="{00000000-0010-0000-0000-000002000000}" name="General Trend" dataDxfId="18" totalsRowDxfId="17"/>
    <tableColumn id="3" xr3:uid="{00000000-0010-0000-0000-000003000000}" name="1 Star" dataDxfId="16" totalsRowDxfId="15" dataCellStyle="Percent"/>
    <tableColumn id="4" xr3:uid="{00000000-0010-0000-0000-000004000000}" name="2 Star" dataDxfId="14" totalsRowDxfId="13" dataCellStyle="Percent"/>
    <tableColumn id="5" xr3:uid="{00000000-0010-0000-0000-000005000000}" name="3 Star" dataDxfId="12" totalsRowDxfId="11" dataCellStyle="Percent"/>
    <tableColumn id="6" xr3:uid="{00000000-0010-0000-0000-000006000000}" name="4 Star" dataDxfId="10" totalsRowDxfId="9" dataCellStyle="Percent"/>
    <tableColumn id="7" xr3:uid="{00000000-0010-0000-0000-000007000000}" name="5 Star" dataDxfId="8" totalsRowDxfId="7" dataCellStyle="Percent"/>
    <tableColumn id="8" xr3:uid="{00000000-0010-0000-0000-000008000000}" name="Measure Weight*" dataDxfId="6" totalsRowDxfId="5"/>
    <tableColumn id="9" xr3:uid="{00000000-0010-0000-0000-000009000000}" name="Measure Rate**" totalsRowDxfId="4"/>
    <tableColumn id="10" xr3:uid="{00000000-0010-0000-0000-00000A000000}" name="Star Score" dataDxfId="3" totalsRowDxfId="2"/>
    <tableColumn id="11" xr3:uid="{00000000-0010-0000-0000-00000B000000}" name="Points Earned (Weight x Star Score)" totalsRowFunction="custom" dataDxfId="1" totalsRowDxfId="0">
      <totalsRowFormula>K20/H20</totalsRow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zoomScaleNormal="100" workbookViewId="0">
      <pane ySplit="4" topLeftCell="A5" activePane="bottomLeft" state="frozen"/>
      <selection pane="bottomLeft" activeCell="J10" sqref="J10"/>
    </sheetView>
  </sheetViews>
  <sheetFormatPr defaultColWidth="8.81640625" defaultRowHeight="14.5" x14ac:dyDescent="0.35"/>
  <cols>
    <col min="1" max="1" width="61.54296875" style="3" bestFit="1" customWidth="1"/>
    <col min="2" max="2" width="16.54296875" style="3" bestFit="1" customWidth="1"/>
    <col min="3" max="3" width="8.453125" style="17" customWidth="1"/>
    <col min="4" max="4" width="7.81640625" style="17" customWidth="1"/>
    <col min="5" max="5" width="7.81640625" style="17" bestFit="1" customWidth="1"/>
    <col min="6" max="6" width="7.453125" style="17" customWidth="1"/>
    <col min="7" max="7" width="7.81640625" style="17" customWidth="1"/>
    <col min="8" max="8" width="18.1796875" style="4" customWidth="1"/>
    <col min="9" max="9" width="16.81640625" style="4" customWidth="1"/>
    <col min="10" max="10" width="11.7265625" style="1" customWidth="1"/>
    <col min="11" max="11" width="32.1796875" style="1" customWidth="1"/>
    <col min="12" max="16384" width="8.81640625" style="3"/>
  </cols>
  <sheetData>
    <row r="1" spans="1:11" ht="28.5" customHeight="1" x14ac:dyDescent="0.35">
      <c r="A1" s="78" t="s">
        <v>0</v>
      </c>
      <c r="B1" s="78"/>
      <c r="C1" s="78"/>
      <c r="D1" s="78"/>
      <c r="E1" s="78"/>
      <c r="F1" s="78"/>
      <c r="G1" s="78"/>
      <c r="H1" s="78"/>
      <c r="I1" s="78"/>
      <c r="J1" s="78"/>
      <c r="K1" s="78"/>
    </row>
    <row r="2" spans="1:11" ht="41.15" customHeight="1" x14ac:dyDescent="0.35">
      <c r="A2" s="79" t="s">
        <v>1</v>
      </c>
      <c r="B2" s="79"/>
      <c r="C2" s="79"/>
      <c r="D2" s="79"/>
      <c r="E2" s="79"/>
      <c r="F2" s="79"/>
      <c r="G2" s="79"/>
      <c r="H2" s="79"/>
      <c r="I2" s="79"/>
      <c r="J2" s="79"/>
      <c r="K2" s="79"/>
    </row>
    <row r="3" spans="1:11" ht="44.5" customHeight="1" x14ac:dyDescent="0.35">
      <c r="A3" s="79" t="s">
        <v>2</v>
      </c>
      <c r="B3" s="79"/>
      <c r="C3" s="79"/>
      <c r="D3" s="79"/>
      <c r="E3" s="79"/>
      <c r="F3" s="79"/>
      <c r="G3" s="79"/>
      <c r="H3" s="79"/>
      <c r="I3" s="79"/>
      <c r="J3" s="79"/>
      <c r="K3" s="79"/>
    </row>
    <row r="4" spans="1:11" s="15" customFormat="1" thickBot="1" x14ac:dyDescent="0.4">
      <c r="A4" s="21" t="s">
        <v>3</v>
      </c>
      <c r="B4" s="21" t="s">
        <v>4</v>
      </c>
      <c r="C4" s="22" t="s">
        <v>27</v>
      </c>
      <c r="D4" s="22" t="s">
        <v>28</v>
      </c>
      <c r="E4" s="22" t="s">
        <v>29</v>
      </c>
      <c r="F4" s="22" t="s">
        <v>30</v>
      </c>
      <c r="G4" s="22" t="s">
        <v>31</v>
      </c>
      <c r="H4" s="23" t="s">
        <v>5</v>
      </c>
      <c r="I4" s="24" t="s">
        <v>6</v>
      </c>
      <c r="J4" s="25" t="s">
        <v>7</v>
      </c>
      <c r="K4" s="26" t="s">
        <v>32</v>
      </c>
    </row>
    <row r="5" spans="1:11" ht="16" customHeight="1" thickBot="1" x14ac:dyDescent="0.4">
      <c r="A5" s="34" t="s">
        <v>22</v>
      </c>
      <c r="B5" s="16" t="s">
        <v>9</v>
      </c>
      <c r="C5" s="60" t="s">
        <v>44</v>
      </c>
      <c r="D5" s="61">
        <v>0.45</v>
      </c>
      <c r="E5" s="61">
        <v>0.65</v>
      </c>
      <c r="F5" s="61">
        <v>0.77</v>
      </c>
      <c r="G5" s="62">
        <v>0.86</v>
      </c>
      <c r="H5" s="10">
        <v>3</v>
      </c>
      <c r="I5" s="5"/>
      <c r="J5" s="14">
        <f>IF(I5&gt;=G5,5,IF(I5&gt;=F5,4,IF(I5&gt;=E5,3,IF(I5&gt;=D5,2,1))))</f>
        <v>1</v>
      </c>
      <c r="K5" s="20">
        <f>H5*J5</f>
        <v>3</v>
      </c>
    </row>
    <row r="6" spans="1:11" ht="16" customHeight="1" thickBot="1" x14ac:dyDescent="0.4">
      <c r="A6" s="38" t="s">
        <v>20</v>
      </c>
      <c r="B6" s="11" t="s">
        <v>9</v>
      </c>
      <c r="C6" s="63" t="s">
        <v>33</v>
      </c>
      <c r="D6" s="12">
        <v>0.51</v>
      </c>
      <c r="E6" s="12">
        <v>0.62</v>
      </c>
      <c r="F6" s="12">
        <v>0.75</v>
      </c>
      <c r="G6" s="68">
        <v>0.82</v>
      </c>
      <c r="H6" s="10">
        <v>3</v>
      </c>
      <c r="I6" s="5"/>
      <c r="J6" s="14">
        <f>IF(I6&gt;=G6,5,IF(I6&gt;=F6,4,IF(I6&gt;=E6,3,IF(I6&gt;=D6,2,1))))</f>
        <v>1</v>
      </c>
      <c r="K6" s="20">
        <f>H6*J6</f>
        <v>3</v>
      </c>
    </row>
    <row r="7" spans="1:11" ht="16" customHeight="1" thickBot="1" x14ac:dyDescent="0.4">
      <c r="A7" s="34" t="s">
        <v>11</v>
      </c>
      <c r="B7" s="2" t="s">
        <v>9</v>
      </c>
      <c r="C7" s="63" t="s">
        <v>45</v>
      </c>
      <c r="D7" s="12">
        <v>0.81</v>
      </c>
      <c r="E7" s="12">
        <v>0.86</v>
      </c>
      <c r="F7" s="12">
        <v>0.89</v>
      </c>
      <c r="G7" s="68">
        <v>0.93</v>
      </c>
      <c r="H7" s="10">
        <v>3</v>
      </c>
      <c r="I7" s="5"/>
      <c r="J7" s="14">
        <f>IF(I7&gt;=G7,5,IF(I7&gt;=F7,4,IF(I7&gt;=E7,3,IF(I7&gt;=D7,2,1))))</f>
        <v>1</v>
      </c>
      <c r="K7" s="20">
        <f t="shared" ref="K7:K19" si="0">H7*J7</f>
        <v>3</v>
      </c>
    </row>
    <row r="8" spans="1:11" ht="16" customHeight="1" thickBot="1" x14ac:dyDescent="0.4">
      <c r="A8" s="34" t="s">
        <v>23</v>
      </c>
      <c r="B8" s="2" t="s">
        <v>9</v>
      </c>
      <c r="C8" s="63" t="s">
        <v>46</v>
      </c>
      <c r="D8" s="12">
        <v>0.79</v>
      </c>
      <c r="E8" s="12">
        <v>0.86</v>
      </c>
      <c r="F8" s="12">
        <v>0.89</v>
      </c>
      <c r="G8" s="68">
        <v>0.92</v>
      </c>
      <c r="H8" s="10">
        <v>3</v>
      </c>
      <c r="I8" s="5"/>
      <c r="J8" s="14">
        <f t="shared" ref="J8:J19" si="1">IF(I8&gt;=G8,5,IF(I8&gt;=F8,4,IF(I8&gt;=E8,3,IF(I8&gt;=D8,2,1))))</f>
        <v>1</v>
      </c>
      <c r="K8" s="20">
        <f t="shared" si="0"/>
        <v>3</v>
      </c>
    </row>
    <row r="9" spans="1:11" ht="16" customHeight="1" thickBot="1" x14ac:dyDescent="0.4">
      <c r="A9" s="34" t="s">
        <v>24</v>
      </c>
      <c r="B9" s="2" t="s">
        <v>9</v>
      </c>
      <c r="C9" s="63" t="s">
        <v>36</v>
      </c>
      <c r="D9" s="12">
        <v>0.83</v>
      </c>
      <c r="E9" s="12">
        <v>0.87</v>
      </c>
      <c r="F9" s="12">
        <v>0.89</v>
      </c>
      <c r="G9" s="68">
        <v>0.93</v>
      </c>
      <c r="H9" s="10">
        <v>3</v>
      </c>
      <c r="I9" s="5"/>
      <c r="J9" s="14">
        <f t="shared" si="1"/>
        <v>1</v>
      </c>
      <c r="K9" s="20">
        <f t="shared" si="0"/>
        <v>3</v>
      </c>
    </row>
    <row r="10" spans="1:11" ht="16" customHeight="1" thickBot="1" x14ac:dyDescent="0.4">
      <c r="A10" s="34" t="s">
        <v>14</v>
      </c>
      <c r="B10" s="2" t="s">
        <v>15</v>
      </c>
      <c r="C10" s="19" t="s">
        <v>38</v>
      </c>
      <c r="D10" s="13">
        <v>0.12</v>
      </c>
      <c r="E10" s="13">
        <v>0.1</v>
      </c>
      <c r="F10" s="13">
        <v>0.08</v>
      </c>
      <c r="G10" s="13">
        <v>0.05</v>
      </c>
      <c r="H10" s="10">
        <v>3</v>
      </c>
      <c r="I10" s="5"/>
      <c r="J10" s="14">
        <f>IF(I10&lt;=G10,5,IF(I10&lt;=F10,4,IF(I10&lt;=E10,3,IF(I10&lt;=D10,2,IF(I10&lt;=C10,1)))))</f>
        <v>5</v>
      </c>
      <c r="K10" s="20">
        <f t="shared" si="0"/>
        <v>15</v>
      </c>
    </row>
    <row r="11" spans="1:11" ht="16" customHeight="1" thickBot="1" x14ac:dyDescent="0.4">
      <c r="A11" s="39" t="s">
        <v>34</v>
      </c>
      <c r="B11" s="11" t="s">
        <v>9</v>
      </c>
      <c r="C11" s="18" t="s">
        <v>37</v>
      </c>
      <c r="D11" s="12">
        <v>0.8</v>
      </c>
      <c r="E11" s="12">
        <v>0.83</v>
      </c>
      <c r="F11" s="12">
        <v>0.85</v>
      </c>
      <c r="G11" s="12">
        <v>0.87</v>
      </c>
      <c r="H11" s="10">
        <v>2</v>
      </c>
      <c r="I11" s="6"/>
      <c r="J11" s="14">
        <f>IF(I11&gt;=G11,5,IF(I11&gt;=F11,4,IF(I11&gt;=E11,3,IF(I11&gt;=D11,2,1))))</f>
        <v>1</v>
      </c>
      <c r="K11" s="20">
        <f>H11*J11</f>
        <v>2</v>
      </c>
    </row>
    <row r="12" spans="1:11" ht="16" customHeight="1" thickBot="1" x14ac:dyDescent="0.4">
      <c r="A12" s="39" t="s">
        <v>35</v>
      </c>
      <c r="B12" s="2" t="s">
        <v>9</v>
      </c>
      <c r="C12" s="18" t="s">
        <v>56</v>
      </c>
      <c r="D12" s="12">
        <v>0.5</v>
      </c>
      <c r="E12" s="12">
        <v>0.54</v>
      </c>
      <c r="F12" s="12">
        <v>0.6</v>
      </c>
      <c r="G12" s="12">
        <v>0.67</v>
      </c>
      <c r="H12" s="10">
        <v>2</v>
      </c>
      <c r="I12" s="5"/>
      <c r="J12" s="14">
        <f>IF(I12&gt;=G12,5,IF(I12&gt;=F12,4,IF(I12&gt;=E12,3,IF(I12&gt;=D12,2,1))))</f>
        <v>1</v>
      </c>
      <c r="K12" s="20">
        <f>H12*J12</f>
        <v>2</v>
      </c>
    </row>
    <row r="13" spans="1:11" ht="16" customHeight="1" thickBot="1" x14ac:dyDescent="0.4">
      <c r="A13" s="37" t="s">
        <v>8</v>
      </c>
      <c r="B13" s="2" t="s">
        <v>9</v>
      </c>
      <c r="C13" s="63" t="s">
        <v>47</v>
      </c>
      <c r="D13" s="31">
        <v>0.47</v>
      </c>
      <c r="E13" s="31">
        <v>0.64</v>
      </c>
      <c r="F13" s="31">
        <v>0.74</v>
      </c>
      <c r="G13" s="67">
        <v>0.81</v>
      </c>
      <c r="H13" s="32">
        <v>1</v>
      </c>
      <c r="I13" s="5"/>
      <c r="J13" s="14">
        <f t="shared" si="1"/>
        <v>1</v>
      </c>
      <c r="K13" s="20">
        <f t="shared" si="0"/>
        <v>1</v>
      </c>
    </row>
    <row r="14" spans="1:11" ht="16" customHeight="1" thickBot="1" x14ac:dyDescent="0.4">
      <c r="A14" s="38" t="s">
        <v>10</v>
      </c>
      <c r="B14" s="2" t="s">
        <v>9</v>
      </c>
      <c r="C14" s="63" t="s">
        <v>48</v>
      </c>
      <c r="D14" s="12">
        <v>0.54</v>
      </c>
      <c r="E14" s="12">
        <v>0.65</v>
      </c>
      <c r="F14" s="12">
        <v>0.75</v>
      </c>
      <c r="G14" s="68">
        <v>0.82</v>
      </c>
      <c r="H14" s="10">
        <v>1</v>
      </c>
      <c r="I14" s="5"/>
      <c r="J14" s="14">
        <f t="shared" si="1"/>
        <v>1</v>
      </c>
      <c r="K14" s="20">
        <f t="shared" si="0"/>
        <v>1</v>
      </c>
    </row>
    <row r="15" spans="1:11" ht="16" customHeight="1" thickBot="1" x14ac:dyDescent="0.4">
      <c r="A15" s="38" t="s">
        <v>21</v>
      </c>
      <c r="B15" s="11" t="s">
        <v>9</v>
      </c>
      <c r="C15" s="63" t="s">
        <v>49</v>
      </c>
      <c r="D15" s="12">
        <v>0.56999999999999995</v>
      </c>
      <c r="E15" s="12">
        <v>0.67</v>
      </c>
      <c r="F15" s="12">
        <v>0.75</v>
      </c>
      <c r="G15" s="68">
        <v>0.82</v>
      </c>
      <c r="H15" s="10">
        <v>1</v>
      </c>
      <c r="I15" s="5"/>
      <c r="J15" s="14">
        <f t="shared" si="1"/>
        <v>1</v>
      </c>
      <c r="K15" s="20">
        <f t="shared" si="0"/>
        <v>1</v>
      </c>
    </row>
    <row r="16" spans="1:11" ht="16" customHeight="1" thickBot="1" x14ac:dyDescent="0.4">
      <c r="A16" s="38" t="s">
        <v>13</v>
      </c>
      <c r="B16" s="2" t="s">
        <v>9</v>
      </c>
      <c r="C16" s="65" t="s">
        <v>55</v>
      </c>
      <c r="D16" s="13">
        <v>0.32</v>
      </c>
      <c r="E16" s="13">
        <v>0.45</v>
      </c>
      <c r="F16" s="13">
        <v>0.54</v>
      </c>
      <c r="G16" s="66">
        <v>0.72</v>
      </c>
      <c r="H16" s="10">
        <v>1</v>
      </c>
      <c r="I16" s="9"/>
      <c r="J16" s="14">
        <f>IF(I16&gt;=G16,5,IF(I16&gt;=F16,4,IF(I16&gt;=E16,3,IF(I16&gt;=D16,2,1))))</f>
        <v>1</v>
      </c>
      <c r="K16" s="20">
        <f>H16*J16</f>
        <v>1</v>
      </c>
    </row>
    <row r="17" spans="1:11" ht="16" customHeight="1" thickBot="1" x14ac:dyDescent="0.4">
      <c r="A17" s="34" t="s">
        <v>25</v>
      </c>
      <c r="B17" s="2" t="s">
        <v>9</v>
      </c>
      <c r="C17" s="63" t="s">
        <v>37</v>
      </c>
      <c r="D17" s="12">
        <v>0.8</v>
      </c>
      <c r="E17" s="12">
        <v>0.85</v>
      </c>
      <c r="F17" s="12">
        <v>0.87</v>
      </c>
      <c r="G17" s="68">
        <v>0.91</v>
      </c>
      <c r="H17" s="10">
        <v>1</v>
      </c>
      <c r="I17" s="9"/>
      <c r="J17" s="14">
        <f>IF(I17&gt;=G17,5,IF(I17&gt;=F17,4,IF(I17&gt;=E17,3,IF(I17&gt;=D17,2,1))))</f>
        <v>1</v>
      </c>
      <c r="K17" s="20">
        <f>H17*J17</f>
        <v>1</v>
      </c>
    </row>
    <row r="18" spans="1:11" ht="16" customHeight="1" thickBot="1" x14ac:dyDescent="0.4">
      <c r="A18" s="34" t="s">
        <v>26</v>
      </c>
      <c r="B18" s="11" t="s">
        <v>9</v>
      </c>
      <c r="C18" s="69" t="s">
        <v>45</v>
      </c>
      <c r="D18" s="50">
        <v>0.81</v>
      </c>
      <c r="E18" s="50">
        <v>0.85</v>
      </c>
      <c r="F18" s="50">
        <v>0.87</v>
      </c>
      <c r="G18" s="70">
        <v>0.9</v>
      </c>
      <c r="H18" s="10">
        <v>1</v>
      </c>
      <c r="I18" s="33"/>
      <c r="J18" s="14">
        <f>IF(I18&gt;=G18,5,IF(I18&gt;=F18,4,IF(I18&gt;=E18,3,IF(I18&gt;=D18,2,1))))</f>
        <v>1</v>
      </c>
      <c r="K18" s="20">
        <f>H18*J18</f>
        <v>1</v>
      </c>
    </row>
    <row r="19" spans="1:11" ht="16" customHeight="1" thickBot="1" x14ac:dyDescent="0.4">
      <c r="A19" s="34" t="s">
        <v>57</v>
      </c>
      <c r="B19" s="11" t="s">
        <v>9</v>
      </c>
      <c r="C19" s="63" t="s">
        <v>50</v>
      </c>
      <c r="D19" s="12">
        <v>0.44</v>
      </c>
      <c r="E19" s="12">
        <v>0.61</v>
      </c>
      <c r="F19" s="12">
        <v>0.73</v>
      </c>
      <c r="G19" s="68">
        <v>0.85</v>
      </c>
      <c r="H19" s="10">
        <v>1</v>
      </c>
      <c r="I19" s="5"/>
      <c r="J19" s="14">
        <f t="shared" si="1"/>
        <v>1</v>
      </c>
      <c r="K19" s="20">
        <f t="shared" si="0"/>
        <v>1</v>
      </c>
    </row>
    <row r="20" spans="1:11" ht="14.5" customHeight="1" thickBot="1" x14ac:dyDescent="0.4">
      <c r="A20" s="27"/>
      <c r="B20" s="27"/>
      <c r="C20" s="27"/>
      <c r="D20" s="27"/>
      <c r="E20" s="27"/>
      <c r="F20" s="27"/>
      <c r="G20" s="35" t="s">
        <v>16</v>
      </c>
      <c r="H20" s="28">
        <f>SUM(H5:H19)</f>
        <v>29</v>
      </c>
      <c r="I20" s="29"/>
      <c r="J20" s="36">
        <f>IF(K21&lt;0.25,0,IF(K21&lt;0.75,0.5,IF(K21&lt;1.25,1,IF(K21&lt;1.75,1.5,IF(K21&lt;2.25,2,IF(K21&lt;2.75,2.5,IF(K21&lt;3.25,3,IF(K21&lt;3.75,3.5,IF(K21&lt;4.25,4,IF(K21&lt;4.75,4.5,IF(K21&gt;=4.75,5)))))))))))</f>
        <v>1.5</v>
      </c>
      <c r="K20" s="30">
        <f>SUM(K5:K19)</f>
        <v>41</v>
      </c>
    </row>
    <row r="21" spans="1:11" x14ac:dyDescent="0.35">
      <c r="A21" s="72"/>
      <c r="B21" s="73"/>
      <c r="C21" s="74"/>
      <c r="D21" s="75"/>
      <c r="E21" s="75"/>
      <c r="F21" s="75"/>
      <c r="G21" s="75"/>
      <c r="H21" s="76"/>
      <c r="I21" s="40"/>
      <c r="J21" s="77"/>
      <c r="K21" s="41">
        <f>K20/H20</f>
        <v>1.4137931034482758</v>
      </c>
    </row>
    <row r="22" spans="1:11" x14ac:dyDescent="0.35">
      <c r="A22" s="3" t="s">
        <v>17</v>
      </c>
      <c r="B22" s="1"/>
      <c r="K22" s="7"/>
    </row>
    <row r="23" spans="1:11" x14ac:dyDescent="0.35">
      <c r="A23" s="8" t="s">
        <v>18</v>
      </c>
    </row>
    <row r="25" spans="1:11" ht="15.5" x14ac:dyDescent="0.35">
      <c r="A25" s="80" t="s">
        <v>19</v>
      </c>
      <c r="B25" s="80"/>
      <c r="C25" s="80"/>
      <c r="D25" s="80"/>
      <c r="E25" s="80"/>
      <c r="F25" s="80"/>
      <c r="G25" s="80"/>
      <c r="H25" s="80"/>
      <c r="I25" s="80"/>
      <c r="J25" s="80"/>
      <c r="K25" s="80"/>
    </row>
  </sheetData>
  <sheetProtection selectLockedCells="1"/>
  <sortState xmlns:xlrd2="http://schemas.microsoft.com/office/spreadsheetml/2017/richdata2" ref="A3:K19">
    <sortCondition ref="A3:A19"/>
  </sortState>
  <mergeCells count="4">
    <mergeCell ref="A1:K1"/>
    <mergeCell ref="A2:K2"/>
    <mergeCell ref="A3:K3"/>
    <mergeCell ref="A25:K25"/>
  </mergeCells>
  <dataValidations count="1">
    <dataValidation type="decimal" allowBlank="1" showInputMessage="1" showErrorMessage="1" sqref="I5:I19 I17:I18" xr:uid="{00000000-0002-0000-0000-000000000000}">
      <formula1>0</formula1>
      <formula2>1</formula2>
    </dataValidation>
  </dataValidations>
  <printOptions horizontalCentered="1"/>
  <pageMargins left="0.25" right="0.25" top="0.75" bottom="0.75" header="0.3" footer="0.3"/>
  <pageSetup paperSize="5" fitToWidth="0" fitToHeight="0" orientation="landscape" r:id="rId1"/>
  <headerFooter>
    <oddHeader>&amp;C&amp;"-,Bold"&amp;12Quality Care Rewards Star Ratings Calculator</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23DD-7E71-40F4-9EB9-593D825F7152}">
  <dimension ref="A1:H20"/>
  <sheetViews>
    <sheetView workbookViewId="0">
      <selection activeCell="C19" sqref="C19:G20"/>
    </sheetView>
  </sheetViews>
  <sheetFormatPr defaultRowHeight="14.5" x14ac:dyDescent="0.35"/>
  <cols>
    <col min="1" max="1" width="55" style="42" bestFit="1" customWidth="1"/>
    <col min="2" max="2" width="13.1796875" bestFit="1" customWidth="1"/>
    <col min="3" max="7" width="5.1796875" bestFit="1" customWidth="1"/>
  </cols>
  <sheetData>
    <row r="1" spans="1:8" ht="28.5" thickBot="1" x14ac:dyDescent="0.4">
      <c r="A1" s="43" t="s">
        <v>3</v>
      </c>
      <c r="B1" s="71" t="s">
        <v>4</v>
      </c>
      <c r="C1" s="59" t="s">
        <v>27</v>
      </c>
      <c r="D1" s="59" t="s">
        <v>28</v>
      </c>
      <c r="E1" s="59" t="s">
        <v>29</v>
      </c>
      <c r="F1" s="59" t="s">
        <v>30</v>
      </c>
      <c r="G1" s="59" t="s">
        <v>31</v>
      </c>
      <c r="H1" s="44" t="s">
        <v>43</v>
      </c>
    </row>
    <row r="2" spans="1:8" ht="15" thickBot="1" x14ac:dyDescent="0.4">
      <c r="A2" s="45" t="s">
        <v>22</v>
      </c>
      <c r="B2" s="51" t="s">
        <v>9</v>
      </c>
      <c r="C2" s="60" t="s">
        <v>44</v>
      </c>
      <c r="D2" s="61">
        <v>0.45</v>
      </c>
      <c r="E2" s="61">
        <v>0.65</v>
      </c>
      <c r="F2" s="61">
        <v>0.77</v>
      </c>
      <c r="G2" s="62">
        <v>0.86</v>
      </c>
      <c r="H2" s="55">
        <v>3</v>
      </c>
    </row>
    <row r="3" spans="1:8" ht="15" thickBot="1" x14ac:dyDescent="0.4">
      <c r="A3" s="45" t="s">
        <v>11</v>
      </c>
      <c r="B3" s="52" t="s">
        <v>9</v>
      </c>
      <c r="C3" s="63" t="s">
        <v>45</v>
      </c>
      <c r="D3" s="12">
        <v>0.81</v>
      </c>
      <c r="E3" s="12">
        <v>0.86</v>
      </c>
      <c r="F3" s="12">
        <v>0.89</v>
      </c>
      <c r="G3" s="64">
        <v>0.93</v>
      </c>
      <c r="H3" s="55">
        <v>3</v>
      </c>
    </row>
    <row r="4" spans="1:8" ht="15" thickBot="1" x14ac:dyDescent="0.4">
      <c r="A4" s="45" t="s">
        <v>23</v>
      </c>
      <c r="B4" s="52" t="s">
        <v>9</v>
      </c>
      <c r="C4" s="63" t="s">
        <v>46</v>
      </c>
      <c r="D4" s="12">
        <v>0.79</v>
      </c>
      <c r="E4" s="12">
        <v>0.86</v>
      </c>
      <c r="F4" s="12">
        <v>0.89</v>
      </c>
      <c r="G4" s="64">
        <v>0.92</v>
      </c>
      <c r="H4" s="55">
        <v>3</v>
      </c>
    </row>
    <row r="5" spans="1:8" ht="15" thickBot="1" x14ac:dyDescent="0.4">
      <c r="A5" s="45" t="s">
        <v>24</v>
      </c>
      <c r="B5" s="52" t="s">
        <v>9</v>
      </c>
      <c r="C5" s="63" t="s">
        <v>36</v>
      </c>
      <c r="D5" s="12">
        <v>0.83</v>
      </c>
      <c r="E5" s="12">
        <v>0.87</v>
      </c>
      <c r="F5" s="12">
        <v>0.89</v>
      </c>
      <c r="G5" s="64">
        <v>0.93</v>
      </c>
      <c r="H5" s="55">
        <v>3</v>
      </c>
    </row>
    <row r="6" spans="1:8" ht="15" thickBot="1" x14ac:dyDescent="0.4">
      <c r="A6" s="45" t="s">
        <v>14</v>
      </c>
      <c r="B6" s="52" t="s">
        <v>15</v>
      </c>
      <c r="C6" s="65" t="s">
        <v>38</v>
      </c>
      <c r="D6" s="13">
        <v>0.12</v>
      </c>
      <c r="E6" s="13">
        <v>0.1</v>
      </c>
      <c r="F6" s="13">
        <v>0.08</v>
      </c>
      <c r="G6" s="66">
        <v>0.05</v>
      </c>
      <c r="H6" s="55">
        <v>3</v>
      </c>
    </row>
    <row r="7" spans="1:8" ht="15" thickBot="1" x14ac:dyDescent="0.4">
      <c r="A7" s="46" t="s">
        <v>8</v>
      </c>
      <c r="B7" s="52" t="s">
        <v>9</v>
      </c>
      <c r="C7" s="63" t="s">
        <v>47</v>
      </c>
      <c r="D7" s="31">
        <v>0.47</v>
      </c>
      <c r="E7" s="31">
        <v>0.64</v>
      </c>
      <c r="F7" s="31">
        <v>0.74</v>
      </c>
      <c r="G7" s="67">
        <v>0.81</v>
      </c>
      <c r="H7" s="56">
        <v>1</v>
      </c>
    </row>
    <row r="8" spans="1:8" ht="15" thickBot="1" x14ac:dyDescent="0.4">
      <c r="A8" s="47" t="s">
        <v>10</v>
      </c>
      <c r="B8" s="52" t="s">
        <v>9</v>
      </c>
      <c r="C8" s="63" t="s">
        <v>48</v>
      </c>
      <c r="D8" s="12">
        <v>0.54</v>
      </c>
      <c r="E8" s="12">
        <v>0.65</v>
      </c>
      <c r="F8" s="12">
        <v>0.75</v>
      </c>
      <c r="G8" s="64">
        <v>0.82</v>
      </c>
      <c r="H8" s="55">
        <v>1</v>
      </c>
    </row>
    <row r="9" spans="1:8" ht="15" thickBot="1" x14ac:dyDescent="0.4">
      <c r="A9" s="47" t="s">
        <v>21</v>
      </c>
      <c r="B9" s="53" t="s">
        <v>9</v>
      </c>
      <c r="C9" s="63" t="s">
        <v>49</v>
      </c>
      <c r="D9" s="12">
        <v>0.56999999999999995</v>
      </c>
      <c r="E9" s="12">
        <v>0.67</v>
      </c>
      <c r="F9" s="12">
        <v>0.75</v>
      </c>
      <c r="G9" s="64">
        <v>0.82</v>
      </c>
      <c r="H9" s="55">
        <v>1</v>
      </c>
    </row>
    <row r="10" spans="1:8" ht="15" thickBot="1" x14ac:dyDescent="0.4">
      <c r="A10" s="47" t="s">
        <v>20</v>
      </c>
      <c r="B10" s="53" t="s">
        <v>9</v>
      </c>
      <c r="C10" s="63" t="s">
        <v>33</v>
      </c>
      <c r="D10" s="12">
        <v>0.51</v>
      </c>
      <c r="E10" s="12">
        <v>0.62</v>
      </c>
      <c r="F10" s="12">
        <v>0.75</v>
      </c>
      <c r="G10" s="64">
        <v>0.82</v>
      </c>
      <c r="H10" s="55">
        <v>1</v>
      </c>
    </row>
    <row r="11" spans="1:8" ht="15" thickBot="1" x14ac:dyDescent="0.4">
      <c r="A11" s="45" t="s">
        <v>12</v>
      </c>
      <c r="B11" s="53" t="s">
        <v>9</v>
      </c>
      <c r="C11" s="63" t="s">
        <v>50</v>
      </c>
      <c r="D11" s="12">
        <v>0.44</v>
      </c>
      <c r="E11" s="12">
        <v>0.61</v>
      </c>
      <c r="F11" s="12">
        <v>0.73</v>
      </c>
      <c r="G11" s="64">
        <v>0.85</v>
      </c>
      <c r="H11" s="55">
        <v>1</v>
      </c>
    </row>
    <row r="12" spans="1:8" ht="15" thickBot="1" x14ac:dyDescent="0.4">
      <c r="A12" s="45" t="s">
        <v>34</v>
      </c>
      <c r="B12" s="53" t="s">
        <v>9</v>
      </c>
      <c r="C12" s="81"/>
      <c r="D12" s="82"/>
      <c r="E12" s="82"/>
      <c r="F12" s="82"/>
      <c r="G12" s="83"/>
      <c r="H12" s="84">
        <v>1</v>
      </c>
    </row>
    <row r="13" spans="1:8" ht="15" thickBot="1" x14ac:dyDescent="0.4">
      <c r="A13" s="48" t="s">
        <v>39</v>
      </c>
      <c r="B13" s="53" t="s">
        <v>9</v>
      </c>
      <c r="C13" s="63" t="s">
        <v>51</v>
      </c>
      <c r="D13" s="12">
        <v>0.84</v>
      </c>
      <c r="E13" s="12">
        <v>0.86</v>
      </c>
      <c r="F13" s="12">
        <v>0.88</v>
      </c>
      <c r="G13" s="64">
        <v>0.89</v>
      </c>
      <c r="H13" s="85"/>
    </row>
    <row r="14" spans="1:8" ht="15" thickBot="1" x14ac:dyDescent="0.4">
      <c r="A14" s="48" t="s">
        <v>40</v>
      </c>
      <c r="B14" s="53" t="s">
        <v>9</v>
      </c>
      <c r="C14" s="63" t="s">
        <v>52</v>
      </c>
      <c r="D14" s="12">
        <v>0.76</v>
      </c>
      <c r="E14" s="12">
        <v>0.79</v>
      </c>
      <c r="F14" s="12">
        <v>0.82</v>
      </c>
      <c r="G14" s="64">
        <v>0.84</v>
      </c>
      <c r="H14" s="86"/>
    </row>
    <row r="15" spans="1:8" ht="15" thickBot="1" x14ac:dyDescent="0.4">
      <c r="A15" s="45" t="s">
        <v>35</v>
      </c>
      <c r="B15" s="52" t="s">
        <v>9</v>
      </c>
      <c r="C15" s="81"/>
      <c r="D15" s="82"/>
      <c r="E15" s="82"/>
      <c r="F15" s="82"/>
      <c r="G15" s="83"/>
      <c r="H15" s="84">
        <v>1</v>
      </c>
    </row>
    <row r="16" spans="1:8" ht="15" thickBot="1" x14ac:dyDescent="0.4">
      <c r="A16" s="48" t="s">
        <v>41</v>
      </c>
      <c r="B16" s="52" t="s">
        <v>9</v>
      </c>
      <c r="C16" s="65" t="s">
        <v>53</v>
      </c>
      <c r="D16" s="13">
        <v>0.46</v>
      </c>
      <c r="E16" s="13">
        <v>0.49</v>
      </c>
      <c r="F16" s="13">
        <v>0.52</v>
      </c>
      <c r="G16" s="66">
        <v>0.56999999999999995</v>
      </c>
      <c r="H16" s="85"/>
    </row>
    <row r="17" spans="1:8" ht="15" thickBot="1" x14ac:dyDescent="0.4">
      <c r="A17" s="48" t="s">
        <v>42</v>
      </c>
      <c r="B17" s="52" t="s">
        <v>9</v>
      </c>
      <c r="C17" s="65" t="s">
        <v>54</v>
      </c>
      <c r="D17" s="13">
        <v>0.53</v>
      </c>
      <c r="E17" s="13">
        <v>0.59</v>
      </c>
      <c r="F17" s="13">
        <v>0.68</v>
      </c>
      <c r="G17" s="66">
        <v>0.76</v>
      </c>
      <c r="H17" s="86"/>
    </row>
    <row r="18" spans="1:8" ht="15" thickBot="1" x14ac:dyDescent="0.4">
      <c r="A18" s="47" t="s">
        <v>13</v>
      </c>
      <c r="B18" s="52" t="s">
        <v>9</v>
      </c>
      <c r="C18" s="65" t="s">
        <v>55</v>
      </c>
      <c r="D18" s="13">
        <v>0.32</v>
      </c>
      <c r="E18" s="13">
        <v>0.45</v>
      </c>
      <c r="F18" s="13">
        <v>0.54</v>
      </c>
      <c r="G18" s="66">
        <v>0.72</v>
      </c>
      <c r="H18" s="57">
        <v>1</v>
      </c>
    </row>
    <row r="19" spans="1:8" ht="15" thickBot="1" x14ac:dyDescent="0.4">
      <c r="A19" s="45" t="s">
        <v>25</v>
      </c>
      <c r="B19" s="52" t="s">
        <v>9</v>
      </c>
      <c r="C19" s="63" t="s">
        <v>37</v>
      </c>
      <c r="D19" s="12">
        <v>0.8</v>
      </c>
      <c r="E19" s="12">
        <v>0.85</v>
      </c>
      <c r="F19" s="12">
        <v>0.87</v>
      </c>
      <c r="G19" s="64">
        <v>0.91</v>
      </c>
      <c r="H19" s="57">
        <v>1</v>
      </c>
    </row>
    <row r="20" spans="1:8" ht="15" thickBot="1" x14ac:dyDescent="0.4">
      <c r="A20" s="49" t="s">
        <v>26</v>
      </c>
      <c r="B20" s="54" t="s">
        <v>9</v>
      </c>
      <c r="C20" s="69" t="s">
        <v>45</v>
      </c>
      <c r="D20" s="50">
        <v>0.81</v>
      </c>
      <c r="E20" s="50">
        <v>0.85</v>
      </c>
      <c r="F20" s="50">
        <v>0.87</v>
      </c>
      <c r="G20" s="70">
        <v>0.9</v>
      </c>
      <c r="H20" s="58">
        <v>1</v>
      </c>
    </row>
  </sheetData>
  <mergeCells count="4">
    <mergeCell ref="C12:G12"/>
    <mergeCell ref="C15:G15"/>
    <mergeCell ref="H12:H14"/>
    <mergeCell ref="H15:H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1B33BEB89A44AB4E71A1A37C48527" ma:contentTypeVersion="1" ma:contentTypeDescription="Create a new document." ma:contentTypeScope="" ma:versionID="9a8f742698067386fa8a6bc28aaec394">
  <xsd:schema xmlns:xsd="http://www.w3.org/2001/XMLSchema" xmlns:xs="http://www.w3.org/2001/XMLSchema" xmlns:p="http://schemas.microsoft.com/office/2006/metadata/properties" xmlns:ns2="aebad322-e2c7-4e38-a340-4f3917eea4cf" targetNamespace="http://schemas.microsoft.com/office/2006/metadata/properties" ma:root="true" ma:fieldsID="31c46c8a291a046450331463cb498766" ns2:_="">
    <xsd:import namespace="aebad322-e2c7-4e38-a340-4f3917eea4c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bad322-e2c7-4e38-a340-4f3917eea4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ebad322-e2c7-4e38-a340-4f3917eea4cf">JVUX2F6E5U5Q-1279494656-888</_dlc_DocId>
    <_dlc_DocIdUrl xmlns="aebad322-e2c7-4e38-a340-4f3917eea4cf">
      <Url>http://shareatwork/c/DMEBS/_layouts/15/DocIdRedir.aspx?ID=JVUX2F6E5U5Q-1279494656-888</Url>
      <Description>JVUX2F6E5U5Q-1279494656-888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F6DB69-1E1B-4FD7-BD30-142D822DB38C}"/>
</file>

<file path=customXml/itemProps2.xml><?xml version="1.0" encoding="utf-8"?>
<ds:datastoreItem xmlns:ds="http://schemas.openxmlformats.org/officeDocument/2006/customXml" ds:itemID="{9D07D64E-23B4-452E-8A6E-3E0583584B45}">
  <ds:schemaRefs>
    <ds:schemaRef ds:uri="http://schemas.microsoft.com/office/2006/documentManagement/types"/>
    <ds:schemaRef ds:uri="http://schemas.microsoft.com/office/infopath/2007/PartnerControls"/>
    <ds:schemaRef ds:uri="afabfd7d-a9b9-4eee-a0d0-c9949d0bf4ad"/>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C29F14D-4F4D-4D4F-A540-06BD3F5A64FA}">
  <ds:schemaRefs>
    <ds:schemaRef ds:uri="http://schemas.microsoft.com/sharepoint/v3/contenttype/forms"/>
  </ds:schemaRefs>
</ds:datastoreItem>
</file>

<file path=customXml/itemProps4.xml><?xml version="1.0" encoding="utf-8"?>
<ds:datastoreItem xmlns:ds="http://schemas.openxmlformats.org/officeDocument/2006/customXml" ds:itemID="{6CAF1857-D20E-4C6B-AA16-B89ACF9FE27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vt:lpstr>
      <vt:lpstr>Cut Points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 Ratings Calculator</dc:title>
  <dc:subject>Blue Cross Blue Shield of Tennessee Star Ratings Calculator</dc:subject>
  <dc:creator>Blue Cross Blue Shield of Tennessee</dc:creator>
  <cp:keywords>Blue Cross Blue Shield of Tennessee; Star Ratings; Calculator</cp:keywords>
  <dc:description/>
  <cp:lastModifiedBy>Mason, Julie</cp:lastModifiedBy>
  <cp:revision/>
  <dcterms:created xsi:type="dcterms:W3CDTF">2016-02-15T19:15:41Z</dcterms:created>
  <dcterms:modified xsi:type="dcterms:W3CDTF">2022-01-23T16:23:03Z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0x0101005BA1B33BEB89A44AB4E71A1A37C48527</vt:lpwstr>
  </property>
  <property fmtid="{D5CDD505-2E9C-101B-9397-08002B2CF9AE}" pid="3" name="_dlc_DocIdItemGuid">
    <vt:lpwstr>0ebfae56-e5f9-44b4-a2bc-21d906d03dc1</vt:lpwstr>
  </property>
</Properties>
</file>